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Outcome" sheetId="1" r:id="rId1"/>
    <sheet name="KPI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9" i="2"/>
  <c r="I18"/>
  <c r="I15"/>
  <c r="I14"/>
  <c r="I13"/>
  <c r="I12"/>
  <c r="I10"/>
  <c r="I9"/>
  <c r="I8"/>
  <c r="I6"/>
  <c r="I5"/>
</calcChain>
</file>

<file path=xl/sharedStrings.xml><?xml version="1.0" encoding="utf-8"?>
<sst xmlns="http://schemas.openxmlformats.org/spreadsheetml/2006/main" count="289" uniqueCount="231">
  <si>
    <t>Name of Hospital: CHC Mandasahi, Jagatsinghpur</t>
  </si>
  <si>
    <t>Month</t>
  </si>
  <si>
    <t>Sl No</t>
  </si>
  <si>
    <t>H-Outcomes Indicators for OPD (2018)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</si>
  <si>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</si>
  <si>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</si>
  <si>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</si>
  <si>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</si>
  <si>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</si>
  <si>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</si>
  <si>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</si>
  <si>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</si>
  <si>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</si>
  <si>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</si>
  <si>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</si>
  <si>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</si>
  <si>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ME H1.1</t>
  </si>
  <si>
    <t>Productivity Indicators</t>
  </si>
  <si>
    <t>OPD per month</t>
  </si>
  <si>
    <t xml:space="preserve"> IUCD inserted per 1000 eligible female</t>
  </si>
  <si>
    <t xml:space="preserve">Total No. of Ambulances visits/ trips </t>
  </si>
  <si>
    <t>Adolescent OPD per month</t>
  </si>
  <si>
    <t>Children attended in OPD per month</t>
  </si>
  <si>
    <t>Patient Attended after OPD Hours</t>
  </si>
  <si>
    <t>AYUSH OPD per month</t>
  </si>
  <si>
    <t>ANC conducted per month</t>
  </si>
  <si>
    <t>Minor procedure conducted per month</t>
  </si>
  <si>
    <t>No. of children immunized per month</t>
  </si>
  <si>
    <t>ME H2.1</t>
  </si>
  <si>
    <t>Efficiency Indicators</t>
  </si>
  <si>
    <t xml:space="preserve">OPD Per doctor </t>
  </si>
  <si>
    <t xml:space="preserve">Percentage of missed out ANCs </t>
  </si>
  <si>
    <t xml:space="preserve">Perentage of Follow up patients </t>
  </si>
  <si>
    <t xml:space="preserve">Percentage of client accepted limiting out of total counselled </t>
  </si>
  <si>
    <t>Percentage drop out of DPT vaccine</t>
  </si>
  <si>
    <t>ME H3.1</t>
  </si>
  <si>
    <t>Clinical Care &amp; Safety Indicators</t>
  </si>
  <si>
    <t>Percentage of Anaemia cases treated successfully at PHC</t>
  </si>
  <si>
    <t>Percentage of pregnant women given thereputic dose of IFA</t>
  </si>
  <si>
    <t xml:space="preserve">IUCD rejection/ Complication rate </t>
  </si>
  <si>
    <t>Percentage of high risk pregnancies detected during ANC</t>
  </si>
  <si>
    <t>Percentage of AEFI cases reported</t>
  </si>
  <si>
    <t>Percentage of children with diarrohea treated with ORS &amp; Zn</t>
  </si>
  <si>
    <t>Percentage of children with pneumonia treated with antiboitic</t>
  </si>
  <si>
    <t>ME H4.1</t>
  </si>
  <si>
    <t>Service Quality Indicators</t>
  </si>
  <si>
    <t>Patient Satisfaction Score for OPD</t>
  </si>
  <si>
    <t xml:space="preserve">Waiting Time for Consultation </t>
  </si>
  <si>
    <t xml:space="preserve">Waiting time at Drug Distribution Counter </t>
  </si>
  <si>
    <t>Average consultation time in OPD</t>
  </si>
  <si>
    <t>Consultation time for ANC</t>
  </si>
  <si>
    <t>H-Outcomes Indicators for Labour Room</t>
  </si>
  <si>
    <t xml:space="preserve">Percentage of Deliveries conducted in Night </t>
  </si>
  <si>
    <t>No. of Deliveries conducted out of expected</t>
  </si>
  <si>
    <t>Percentage of cases  referred to FRU</t>
  </si>
  <si>
    <t>Percentage of newborn required resuscitation out of total live birth</t>
  </si>
  <si>
    <t>Percentage of complicated cases managed</t>
  </si>
  <si>
    <t>Percentage of cases where partograph is maintained</t>
  </si>
  <si>
    <t>Percentage of high risk pregnancy detected</t>
  </si>
  <si>
    <t>H-Outcomes Indicators for IPD</t>
  </si>
  <si>
    <t xml:space="preserve">Bed Occupancy Rate </t>
  </si>
  <si>
    <t>No. of admission with fever cases</t>
  </si>
  <si>
    <t>No. of admission with diarrohea cases</t>
  </si>
  <si>
    <t>Discharge Rate</t>
  </si>
  <si>
    <t xml:space="preserve">Referral Rate </t>
  </si>
  <si>
    <t xml:space="preserve">Average Length of Stay </t>
  </si>
  <si>
    <t>Percentage of women stayed for 48 hrs</t>
  </si>
  <si>
    <t>Patient Satisfaction Score</t>
  </si>
  <si>
    <t xml:space="preserve">LAMA Rate </t>
  </si>
  <si>
    <t>Percentage drop back given to mother</t>
  </si>
  <si>
    <t>H-Outcomes Indicators for Labrotory</t>
  </si>
  <si>
    <t>No. of test done per 100 patient</t>
  </si>
  <si>
    <t>No. of Hb test done per ANC</t>
  </si>
  <si>
    <t>Efficiency Indicator</t>
  </si>
  <si>
    <t>No. of stockout of reagents &amp; Kits</t>
  </si>
  <si>
    <t>No. of Hb reported less than 7 gm%</t>
  </si>
  <si>
    <t>No. of Rapid diagnostic kits discarded because of unsatisfectory reasons</t>
  </si>
  <si>
    <t>H-Outcomes Indicators for NHP</t>
  </si>
  <si>
    <t>No. of AFB examined per 1000 population</t>
  </si>
  <si>
    <t>No. of blood smear examined per 1000 population for Malaria</t>
  </si>
  <si>
    <t>No. of water sample tested per month</t>
  </si>
  <si>
    <t>No. of school visited under School health program</t>
  </si>
  <si>
    <t>No. of  HIV test done per 1000 population</t>
  </si>
  <si>
    <t>Percentage of women HIV positive out of total registered</t>
  </si>
  <si>
    <t>Percentage of DOTS cases completed successfully</t>
  </si>
  <si>
    <t>Failure rate including Death &amp; defaults under RNTCP</t>
  </si>
  <si>
    <t>No. of children referred to higher centre under School Health Program</t>
  </si>
  <si>
    <t xml:space="preserve">No. of refrection error detected </t>
  </si>
  <si>
    <t>No. of Diabetic &amp; hypetensive cases are detected</t>
  </si>
  <si>
    <t>Percentage of suspected TB cases are referred to HIV</t>
  </si>
  <si>
    <t xml:space="preserve"> Monthly blood examination rate (MBER)</t>
  </si>
  <si>
    <t>Multidrug  treatment completion rate under NLCP</t>
  </si>
  <si>
    <t>No. of babies followed up after delivery at 6 week, 6 month, 12 month &amp; 18 months under NACP</t>
  </si>
  <si>
    <t>H-Outcomes Indicators for General Admin.</t>
  </si>
  <si>
    <t xml:space="preserve">Stock out percent of supplies for RMNCHA </t>
  </si>
  <si>
    <t>Non availability of nursing days</t>
  </si>
  <si>
    <t>Non availability of doctor days</t>
  </si>
  <si>
    <t>Non availability of support services</t>
  </si>
  <si>
    <t xml:space="preserve">Staff Satisfaction Score </t>
  </si>
  <si>
    <t xml:space="preserve">Formulas </t>
  </si>
  <si>
    <t xml:space="preserve">(No. of IUCD given / No. of target population for IUCD) X 1000 </t>
  </si>
  <si>
    <t xml:space="preserve">No. of visits made by the  ambulance </t>
  </si>
  <si>
    <t>No. of Adolescents regd.   
  (11-19yrs)</t>
  </si>
  <si>
    <t>No. of children regd.</t>
  </si>
  <si>
    <t>No. of patients regd after OPD hours</t>
  </si>
  <si>
    <t>No. of AYUSH cases regd.</t>
  </si>
  <si>
    <t>No. of  ANC conducted</t>
  </si>
  <si>
    <t>No. of minor procedures done</t>
  </si>
  <si>
    <t>No. of children immunized</t>
  </si>
  <si>
    <t>Total OPD at Regn counter / Total no. of doctors on duty in the facility in reporting month</t>
  </si>
  <si>
    <t>(Total No. of follow patients (old patient)  / Total OPD(new +old))X 100</t>
  </si>
  <si>
    <t>No. of IUCD given / No. of patients counselled for limiting method for contraception</t>
  </si>
  <si>
    <t>(No. of ANC cases treated sucessfully for anaemia / No. of HB reported less than 7 gm%) X 100</t>
  </si>
  <si>
    <t>(No. of ANC cases given Tab IFA / No. of ANC conducted) X 100</t>
  </si>
  <si>
    <t>No. of complications /failures for IUCD insertion / No of IUCD given</t>
  </si>
  <si>
    <t>(No. of HRP cases detected during ANC /  No of ANC conducted) X 100</t>
  </si>
  <si>
    <t>(No. of adverse events after immunization / Total immunization done ) X 100</t>
  </si>
  <si>
    <t>(No. of pediatric cases treated with ORS&amp;Zn / Total no. of pediatric cases reported with diarrhoea ) X 100</t>
  </si>
  <si>
    <t>Total No. of Discharges/ Total no.of IPD cases regd.</t>
  </si>
  <si>
    <t>Patient census( New &amp; old IPD) of ward each day for total month/ Total no. of discharges</t>
  </si>
  <si>
    <t>Patient satisfaction score</t>
  </si>
  <si>
    <t>(No. of LAMA cases / Total no. of IPD cases regd.) X 100</t>
  </si>
  <si>
    <t>No. of stock out days for reagents</t>
  </si>
  <si>
    <t>No. of Rapid diagnostic kits discarded because of unsatisfactory reasons</t>
  </si>
  <si>
    <t>Time motion Study</t>
  </si>
  <si>
    <t>Waiting time for Laboratory report</t>
  </si>
  <si>
    <t>( No. of AFB examined/ population under PHC Village) X 1000</t>
  </si>
  <si>
    <t>No. of blood smear examined for MP/ Population under PHC Village) X 1000</t>
  </si>
  <si>
    <t>No. of water sample tested (chemical and bacteriological test)</t>
  </si>
  <si>
    <t>(No. of  HIV test done / Population under PHC Village) X 1000</t>
  </si>
  <si>
    <t>(No. of women HIV / No. of ANC conducted) X 100</t>
  </si>
  <si>
    <t xml:space="preserve">No. of refraction error detected </t>
  </si>
  <si>
    <t>No. of Diabetic &amp; hypertensive cases  detected</t>
  </si>
  <si>
    <t>Monthly blood examination rate (MBER)</t>
  </si>
  <si>
    <t>No. of training conducted for Healthcare worker at outreach</t>
  </si>
  <si>
    <t>No. of visits to Health sub centre/ VHND by MO</t>
  </si>
  <si>
    <t>No. of visits to Health sub centre/ VHND by LHV</t>
  </si>
  <si>
    <t>No. of needle stick injuries reported during month</t>
  </si>
  <si>
    <t>Monthly consumption of bleaching powder/ hypochloride solution</t>
  </si>
  <si>
    <r>
      <t xml:space="preserve">(No. of deliveries conducted between 8:00PM-8:00AM/ </t>
    </r>
    <r>
      <rPr>
        <sz val="12"/>
        <color rgb="FFFF0000"/>
        <rFont val="Times New Roman"/>
        <family val="1"/>
      </rPr>
      <t>total no. of deliveries conducted in the facility) X100</t>
    </r>
  </si>
  <si>
    <r>
      <t xml:space="preserve">(Total No. of deliveries conducted in the facility/ </t>
    </r>
    <r>
      <rPr>
        <sz val="12"/>
        <color rgb="FFFF0000"/>
        <rFont val="Times New Roman"/>
        <family val="1"/>
      </rPr>
      <t>Number of ANC cases with EDD in reporting month) X100</t>
    </r>
  </si>
  <si>
    <r>
      <t xml:space="preserve">(No. of LR cases referred to FRU/ </t>
    </r>
    <r>
      <rPr>
        <sz val="12"/>
        <color rgb="FFFF0000"/>
        <rFont val="Times New Roman"/>
        <family val="1"/>
      </rPr>
      <t>total no.of deliveries conduct in the facility) X 100</t>
    </r>
  </si>
  <si>
    <r>
      <t xml:space="preserve">(No. of newborns given resuscitation/ </t>
    </r>
    <r>
      <rPr>
        <sz val="12"/>
        <color rgb="FFFF0000"/>
        <rFont val="Times New Roman"/>
        <family val="1"/>
      </rPr>
      <t>total no. of live births in the facility) * 100</t>
    </r>
  </si>
  <si>
    <r>
      <t xml:space="preserve">(No. of complicated cases managed in LR/ </t>
    </r>
    <r>
      <rPr>
        <sz val="12"/>
        <color rgb="FFFF0000"/>
        <rFont val="Times New Roman"/>
        <family val="1"/>
      </rPr>
      <t>Total no. of deliveries conduct in the facility</t>
    </r>
    <r>
      <rPr>
        <sz val="12"/>
        <color theme="1"/>
        <rFont val="Times New Roman"/>
        <family val="1"/>
      </rPr>
      <t xml:space="preserve"> ) * 100</t>
    </r>
  </si>
  <si>
    <r>
      <t xml:space="preserve">(No. of cases with partograph maintained/ </t>
    </r>
    <r>
      <rPr>
        <sz val="12"/>
        <color rgb="FFFF0000"/>
        <rFont val="Times New Roman"/>
        <family val="1"/>
      </rPr>
      <t>Total no. of deliveries conduct in the facility ) * 100</t>
    </r>
  </si>
  <si>
    <r>
      <t xml:space="preserve">(No. of HRP cases during Labour pains+ during reporting month / </t>
    </r>
    <r>
      <rPr>
        <sz val="12"/>
        <color rgb="FFFF0000"/>
        <rFont val="Times New Roman"/>
        <family val="1"/>
      </rPr>
      <t>Total no. of deliveries conduct in the facility) *100</t>
    </r>
  </si>
  <si>
    <r>
      <t xml:space="preserve">(Patient census(New &amp; old IPD) of ward each day for total month / 100) X </t>
    </r>
    <r>
      <rPr>
        <sz val="12"/>
        <color rgb="FFFF0000"/>
        <rFont val="Times New Roman"/>
        <family val="1"/>
      </rPr>
      <t>(Total no. of functional beds in the facility * No. of days in the reporting month)</t>
    </r>
  </si>
  <si>
    <r>
      <t xml:space="preserve">No. of cases from IPD ward referred to higher facilities / </t>
    </r>
    <r>
      <rPr>
        <sz val="12"/>
        <color rgb="FFFF0000"/>
        <rFont val="Times New Roman"/>
        <family val="1"/>
      </rPr>
      <t xml:space="preserve">Total no. of IPD cases regd. </t>
    </r>
  </si>
  <si>
    <r>
      <t xml:space="preserve">(No. of women stayed for 48 hrs after delivery / </t>
    </r>
    <r>
      <rPr>
        <sz val="12"/>
        <color rgb="FFFF0000"/>
        <rFont val="Times New Roman"/>
        <family val="1"/>
      </rPr>
      <t>Total no. of deliveries conducted in the facility)X 100</t>
    </r>
  </si>
  <si>
    <r>
      <t xml:space="preserve">(No. of women given drop back given facility afterd delivery/ </t>
    </r>
    <r>
      <rPr>
        <sz val="12"/>
        <color rgb="FFFF0000"/>
        <rFont val="Times New Roman"/>
        <family val="1"/>
      </rPr>
      <t>total No.of deliveries conducted in the facility)X 100</t>
    </r>
  </si>
  <si>
    <r>
      <t xml:space="preserve">No. of lab tests done/ </t>
    </r>
    <r>
      <rPr>
        <sz val="12"/>
        <color rgb="FFFF0000"/>
        <rFont val="Times New Roman"/>
        <family val="1"/>
      </rPr>
      <t>(total No.of IPD cases regd. + Total OPD at Regn. Counter)X 100</t>
    </r>
  </si>
  <si>
    <r>
      <t xml:space="preserve">No. of Hb testing conducted during ANC/ </t>
    </r>
    <r>
      <rPr>
        <sz val="12"/>
        <color rgb="FFFF0000"/>
        <rFont val="Times New Roman"/>
        <family val="1"/>
      </rPr>
      <t>Number of ANC conducted</t>
    </r>
  </si>
  <si>
    <t xml:space="preserve">Time motion study </t>
  </si>
  <si>
    <t>Total OPD at Registration counter</t>
  </si>
  <si>
    <t>Key Performance Indicators of  (PHC Name:         ) for the months of -----------.</t>
  </si>
  <si>
    <t xml:space="preserve">Sr. No. </t>
  </si>
  <si>
    <t>Name of Key Indicator</t>
  </si>
  <si>
    <t>Numinator for KPI</t>
  </si>
  <si>
    <t>Data for  Numerator</t>
  </si>
  <si>
    <t>Denominator for KPI</t>
  </si>
  <si>
    <t>Data for Denominator</t>
  </si>
  <si>
    <t>Complete Formule</t>
  </si>
  <si>
    <t>OPD per Month</t>
  </si>
  <si>
    <t>OPD Per month</t>
  </si>
  <si>
    <t>OPD of the Month</t>
  </si>
  <si>
    <t>Percentage Deliveries conducted out of expected</t>
  </si>
  <si>
    <t>Delivery Conducted in the month</t>
  </si>
  <si>
    <t>No. of deliveries due in the month as per EDD</t>
  </si>
  <si>
    <t>Delivery Conducted in the month* 100/No. of Deliveries due in the month as per EDD.</t>
  </si>
  <si>
    <t>Percentage of Deliveries conduced in the night</t>
  </si>
  <si>
    <t xml:space="preserve">Deliveries conducted in Night </t>
  </si>
  <si>
    <t>Deliveries conducted in Night* 100/ Delivery Conducted in the Month</t>
  </si>
  <si>
    <t>Percentage of MTP conducted</t>
  </si>
  <si>
    <t>MTP conducted in the month at the facility</t>
  </si>
  <si>
    <t xml:space="preserve">No. of pregnant women visited for MTP </t>
  </si>
  <si>
    <t>MTP conducted in the month at the facility *100/ No. of  pregnant Women Visited for MTP.</t>
  </si>
  <si>
    <t>Percentage of stock out of vital drugs (RMNCHA)</t>
  </si>
  <si>
    <t>Stock out drugs as per list in the month</t>
  </si>
  <si>
    <t>No.of drugs * Days in the month</t>
  </si>
  <si>
    <t>Stock out drugs as per list in the month* 100/ 900</t>
  </si>
  <si>
    <t>Percentage of High Risk Pregnancy /Obstetric cases referred to FRU</t>
  </si>
  <si>
    <t>No. of high risk pregnancy referred from facility.</t>
  </si>
  <si>
    <t>Total no. of high risk pregnancy registered in the month.</t>
  </si>
  <si>
    <t>No. of high risk pregnancy referred from facility*100/ Total No. of high risk pregnancy registered in the month</t>
  </si>
  <si>
    <t>Percentage of client accepting limiting or long term contraception methods of contraception</t>
  </si>
  <si>
    <t>No. of clients/Patients accepting Limting or long term mehod of Family Planning</t>
  </si>
  <si>
    <t>Total No. of Eligible couple.</t>
  </si>
  <si>
    <t>No. of clients/Patients accepting Limting or long term mehod of Family Planning*100/ Total No. of Eligible Couple</t>
  </si>
  <si>
    <t>Drop out rate of DPT vaccination</t>
  </si>
  <si>
    <t>Percentage of high risk pregnancies detected</t>
  </si>
  <si>
    <t>No. of high risk pregnancy detected in the month.</t>
  </si>
  <si>
    <t>No. of ANC/pregnacy cases registered</t>
  </si>
  <si>
    <t>No. of high risk pregnancy detected in the month*100/No. of ANC/pregnancy cases registered.</t>
  </si>
  <si>
    <t>Percentage of women stayed for 48 hrs after normal deliveries</t>
  </si>
  <si>
    <t>No. of women stayed for 48 hrs. after delivery.</t>
  </si>
  <si>
    <t>Total deliveries conducted in the month</t>
  </si>
  <si>
    <t>No. of women stayed for 48 hrs. after delivery*100/ Total Deliveries conducted in the month.</t>
  </si>
  <si>
    <t>IUCD rejection Rate</t>
  </si>
  <si>
    <t>No. of IUCD rejected in the month</t>
  </si>
  <si>
    <t>Total No. of IUCD inserted in the Month.</t>
  </si>
  <si>
    <t>No. of IUCD Rejected/ removed in the month*100/ Total No. of IUCD inserted in the month.</t>
  </si>
  <si>
    <t>Percentage of Anaemia cases treated successfully</t>
  </si>
  <si>
    <t>NO. of Anaemia cases treated successfully in the month</t>
  </si>
  <si>
    <t xml:space="preserve">Total no. Patient Anaemia treatment given </t>
  </si>
  <si>
    <t>NO. of Anaemia cases treated successfully in the month*100/ Total No. of Patients treated for Anaemia</t>
  </si>
  <si>
    <t>Percentage of deliveries having Partograph recorded</t>
  </si>
  <si>
    <t>No. of partograph recorded for Deliveries conducted in the month.</t>
  </si>
  <si>
    <t>No. of partograph recorded for Deliveries conducted in the month*100/ Total No. of Deliveries conducted in the month.</t>
  </si>
  <si>
    <t>No. of AEFI cases reported in the month</t>
  </si>
  <si>
    <t>Total children vaccinated in the month.</t>
  </si>
  <si>
    <t>No. of AEFI cases reported in the month*100/ No. of vaccinated in the month.</t>
  </si>
  <si>
    <t>Percentages of DOT cases completed successfully</t>
  </si>
  <si>
    <t>No. DOTS cases sucessfully completed their treatment</t>
  </si>
  <si>
    <t>No. of patients on Dots at the facilities.</t>
  </si>
  <si>
    <t>No. DOTS cases sucessfully completed their treatment*100/ No. of Patients on DOTS in the month.</t>
  </si>
  <si>
    <t>Percentage of Children with diarrhea treated with ORS &amp; Zinc</t>
  </si>
  <si>
    <t>No. of children treated with ORS and Zinc</t>
  </si>
  <si>
    <t>No. of Children reported for Diarrhoea.</t>
  </si>
  <si>
    <t>No. of children treated with ORS and Zinc* 100/ No. Of children registered for Diarrhoea.</t>
  </si>
  <si>
    <t>Left Against Medical Advice (LAMA) rate</t>
  </si>
  <si>
    <t>No. of Patients left against medical advice in the month</t>
  </si>
  <si>
    <t>Total Admission in the month</t>
  </si>
  <si>
    <t>No. of Patients left against medical advice in the month*100/ Total Admission in the month.</t>
  </si>
  <si>
    <t>Patient Satisfaction Score (OPD)</t>
  </si>
  <si>
    <t>To be done at the facility as per given format</t>
  </si>
  <si>
    <t>AS PER RECORD</t>
  </si>
  <si>
    <t>Patient Satisfaction Score (IPD)</t>
  </si>
  <si>
    <t>Percentage of Women given drop back facilities.</t>
  </si>
  <si>
    <t>Women Dropped back by Ambulance from the facility.</t>
  </si>
  <si>
    <t>Total pregent women picked by Ambulances to the facility.</t>
  </si>
  <si>
    <t>Women Dropped back by Ambulance from the facility*100/Total Pregnant women Picked by Ambulance to the faciliy.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</si>
</sst>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Border="1"/>
    <xf numFmtId="0" fontId="4" fillId="3" borderId="1" xfId="0" applyFont="1" applyFill="1" applyBorder="1" applyAlignment="1">
      <alignment vertical="center"/>
    </xf>
    <xf numFmtId="0" fontId="6" fillId="0" borderId="1" xfId="0" applyFont="1" applyBorder="1"/>
    <xf numFmtId="0" fontId="7" fillId="0" borderId="1" xfId="0" applyFont="1" applyBorder="1"/>
    <xf numFmtId="0" fontId="5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" fontId="11" fillId="0" borderId="11" xfId="0" applyNumberFormat="1" applyFont="1" applyBorder="1" applyAlignment="1">
      <alignment horizontal="center" vertical="center"/>
    </xf>
    <xf numFmtId="17" fontId="11" fillId="0" borderId="12" xfId="0" applyNumberFormat="1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/>
    </xf>
    <xf numFmtId="17" fontId="11" fillId="0" borderId="13" xfId="0" applyNumberFormat="1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17" fontId="11" fillId="0" borderId="0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 indent="2"/>
    </xf>
    <xf numFmtId="2" fontId="12" fillId="0" borderId="14" xfId="0" applyNumberFormat="1" applyFont="1" applyBorder="1" applyAlignment="1">
      <alignment horizontal="center" vertical="center"/>
    </xf>
    <xf numFmtId="0" fontId="12" fillId="0" borderId="1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2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12" fillId="0" borderId="1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18"/>
  <sheetViews>
    <sheetView tabSelected="1" workbookViewId="0">
      <selection activeCell="F15" sqref="F15"/>
    </sheetView>
  </sheetViews>
  <sheetFormatPr defaultRowHeight="15.75"/>
  <cols>
    <col min="2" max="2" width="49" customWidth="1"/>
    <col min="3" max="3" width="49" style="34" customWidth="1"/>
    <col min="4" max="4" width="11.28515625" style="1" customWidth="1"/>
    <col min="5" max="15" width="11" style="1" customWidth="1"/>
  </cols>
  <sheetData>
    <row r="2" spans="1:15" ht="18.75">
      <c r="A2" s="35" t="s">
        <v>0</v>
      </c>
      <c r="B2" s="35"/>
      <c r="C2" s="27"/>
      <c r="D2" s="17" t="s">
        <v>1</v>
      </c>
      <c r="E2" s="26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9.25" customHeight="1">
      <c r="A3" s="17" t="s">
        <v>2</v>
      </c>
      <c r="B3" s="3" t="s">
        <v>3</v>
      </c>
      <c r="C3" s="18" t="s">
        <v>99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7" t="s">
        <v>13</v>
      </c>
      <c r="N3" s="17" t="s">
        <v>14</v>
      </c>
      <c r="O3" s="17" t="s">
        <v>15</v>
      </c>
    </row>
    <row r="4" spans="1:15">
      <c r="A4" s="4" t="s">
        <v>16</v>
      </c>
      <c r="B4" s="5" t="s">
        <v>17</v>
      </c>
      <c r="C4" s="2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6">
        <v>1</v>
      </c>
      <c r="B5" s="7" t="s">
        <v>18</v>
      </c>
      <c r="C5" s="19" t="s">
        <v>153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1.5">
      <c r="A6" s="6">
        <v>2</v>
      </c>
      <c r="B6" s="7" t="s">
        <v>19</v>
      </c>
      <c r="C6" s="19" t="s">
        <v>100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6">
        <v>3</v>
      </c>
      <c r="B7" s="8" t="s">
        <v>20</v>
      </c>
      <c r="C7" s="19" t="s">
        <v>101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1.5">
      <c r="A8" s="6">
        <v>4</v>
      </c>
      <c r="B8" s="8" t="s">
        <v>21</v>
      </c>
      <c r="C8" s="19" t="s">
        <v>102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6">
        <v>5</v>
      </c>
      <c r="B9" s="8" t="s">
        <v>22</v>
      </c>
      <c r="C9" s="19" t="s">
        <v>103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6">
        <v>6</v>
      </c>
      <c r="B10" s="8" t="s">
        <v>23</v>
      </c>
      <c r="C10" s="19" t="s">
        <v>104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6">
        <v>7</v>
      </c>
      <c r="B11" s="8" t="s">
        <v>24</v>
      </c>
      <c r="C11" s="19" t="s">
        <v>105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6">
        <v>8</v>
      </c>
      <c r="B12" s="8" t="s">
        <v>25</v>
      </c>
      <c r="C12" s="19" t="s">
        <v>106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6">
        <v>9</v>
      </c>
      <c r="B13" s="8" t="s">
        <v>26</v>
      </c>
      <c r="C13" s="19" t="s">
        <v>107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6">
        <v>10</v>
      </c>
      <c r="B14" s="8" t="s">
        <v>27</v>
      </c>
      <c r="C14" s="19" t="s">
        <v>108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4"/>
      <c r="B15" s="4"/>
      <c r="C15" s="2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4" t="s">
        <v>28</v>
      </c>
      <c r="B16" s="9" t="s">
        <v>29</v>
      </c>
      <c r="C16" s="2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1.5">
      <c r="A17" s="10">
        <v>11</v>
      </c>
      <c r="B17" s="7" t="s">
        <v>30</v>
      </c>
      <c r="C17" s="19" t="s">
        <v>109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11">
        <v>12</v>
      </c>
      <c r="B18" s="8" t="s">
        <v>31</v>
      </c>
      <c r="C18" s="2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10">
        <v>13</v>
      </c>
      <c r="B19" s="8" t="s">
        <v>32</v>
      </c>
      <c r="C19" s="19" t="s">
        <v>110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11">
        <v>14</v>
      </c>
      <c r="B20" s="8" t="s">
        <v>33</v>
      </c>
      <c r="C20" s="19" t="s">
        <v>111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10">
        <v>15</v>
      </c>
      <c r="B21" s="8" t="s">
        <v>34</v>
      </c>
      <c r="C21" s="1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4"/>
      <c r="B22" s="4"/>
      <c r="C22" s="27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4" t="s">
        <v>35</v>
      </c>
      <c r="B23" s="5" t="s">
        <v>36</v>
      </c>
      <c r="C23" s="2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31.5">
      <c r="A24" s="11">
        <v>16</v>
      </c>
      <c r="B24" s="8" t="s">
        <v>37</v>
      </c>
      <c r="C24" s="19" t="s">
        <v>112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31.5">
      <c r="A25" s="11">
        <v>17</v>
      </c>
      <c r="B25" s="12" t="s">
        <v>38</v>
      </c>
      <c r="C25" s="19" t="s">
        <v>113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31.5">
      <c r="A26" s="11">
        <v>18</v>
      </c>
      <c r="B26" s="8" t="s">
        <v>39</v>
      </c>
      <c r="C26" s="19" t="s">
        <v>114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31.5">
      <c r="A27" s="11">
        <v>19</v>
      </c>
      <c r="B27" s="8" t="s">
        <v>40</v>
      </c>
      <c r="C27" s="19" t="s">
        <v>115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31.5">
      <c r="A28" s="11">
        <v>20</v>
      </c>
      <c r="B28" s="12" t="s">
        <v>41</v>
      </c>
      <c r="C28" s="19" t="s">
        <v>116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31.5">
      <c r="A29" s="11">
        <v>21</v>
      </c>
      <c r="B29" s="12" t="s">
        <v>42</v>
      </c>
      <c r="C29" s="19" t="s">
        <v>117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31.5">
      <c r="A30" s="11">
        <v>22</v>
      </c>
      <c r="B30" s="12" t="s">
        <v>43</v>
      </c>
      <c r="C30" s="19" t="s">
        <v>43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4"/>
      <c r="B31" s="4"/>
      <c r="C31" s="2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4" t="s">
        <v>44</v>
      </c>
      <c r="B32" s="13" t="s">
        <v>45</v>
      </c>
      <c r="C32" s="2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11">
        <v>23</v>
      </c>
      <c r="B33" s="7" t="s">
        <v>46</v>
      </c>
      <c r="C33" s="21" t="s">
        <v>152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11">
        <v>24</v>
      </c>
      <c r="B34" s="7" t="s">
        <v>47</v>
      </c>
      <c r="C34" s="21" t="s">
        <v>152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11">
        <v>25</v>
      </c>
      <c r="B35" s="7" t="s">
        <v>48</v>
      </c>
      <c r="C35" s="21" t="s">
        <v>152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11">
        <v>26</v>
      </c>
      <c r="B36" s="8" t="s">
        <v>49</v>
      </c>
      <c r="C36" s="21" t="s">
        <v>152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>
        <v>27</v>
      </c>
      <c r="B37" s="8" t="s">
        <v>50</v>
      </c>
      <c r="C37" s="21" t="s">
        <v>152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4"/>
      <c r="B38" s="4"/>
      <c r="C38" s="27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21" customHeight="1">
      <c r="A39" s="35" t="s">
        <v>51</v>
      </c>
      <c r="B39" s="35"/>
      <c r="C39" s="1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4" t="s">
        <v>16</v>
      </c>
      <c r="B40" s="9" t="s">
        <v>17</v>
      </c>
      <c r="C40" s="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47.25">
      <c r="A41" s="11">
        <v>1</v>
      </c>
      <c r="B41" s="7" t="s">
        <v>52</v>
      </c>
      <c r="C41" s="29" t="s">
        <v>139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47.25">
      <c r="A42" s="11">
        <v>2</v>
      </c>
      <c r="B42" s="8" t="s">
        <v>53</v>
      </c>
      <c r="C42" s="29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4"/>
      <c r="B43" s="4"/>
      <c r="C43" s="2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4" t="s">
        <v>28</v>
      </c>
      <c r="B44" s="9" t="s">
        <v>29</v>
      </c>
      <c r="C44" s="2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31.5">
      <c r="A45" s="11">
        <v>3</v>
      </c>
      <c r="B45" s="8" t="s">
        <v>54</v>
      </c>
      <c r="C45" s="19" t="s">
        <v>141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31.5">
      <c r="A46" s="11">
        <v>4</v>
      </c>
      <c r="B46" s="8" t="s">
        <v>55</v>
      </c>
      <c r="C46" s="29" t="s">
        <v>142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31.5">
      <c r="A47" s="11">
        <v>5</v>
      </c>
      <c r="B47" s="12" t="s">
        <v>56</v>
      </c>
      <c r="C47" s="29" t="s">
        <v>143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4"/>
      <c r="B48" s="4"/>
      <c r="C48" s="27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4" t="s">
        <v>35</v>
      </c>
      <c r="B49" s="9" t="s">
        <v>36</v>
      </c>
      <c r="C49" s="27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31.5">
      <c r="A50" s="11">
        <v>6</v>
      </c>
      <c r="B50" s="8" t="s">
        <v>57</v>
      </c>
      <c r="C50" s="29" t="s">
        <v>144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47.25">
      <c r="A51" s="11">
        <v>7</v>
      </c>
      <c r="B51" s="12" t="s">
        <v>58</v>
      </c>
      <c r="C51" s="19" t="s">
        <v>145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4"/>
      <c r="B52" s="4"/>
      <c r="C52" s="27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8.75">
      <c r="A53" s="35" t="s">
        <v>59</v>
      </c>
      <c r="B53" s="35"/>
      <c r="C53" s="17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4" t="s">
        <v>16</v>
      </c>
      <c r="B54" s="9" t="s">
        <v>17</v>
      </c>
      <c r="C54" s="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47.25">
      <c r="A55" s="11">
        <v>1</v>
      </c>
      <c r="B55" s="7" t="s">
        <v>60</v>
      </c>
      <c r="C55" s="22" t="s">
        <v>146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11">
        <v>2</v>
      </c>
      <c r="B56" s="8" t="s">
        <v>61</v>
      </c>
      <c r="C56" s="19" t="s">
        <v>61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11">
        <v>3</v>
      </c>
      <c r="B57" s="8" t="s">
        <v>62</v>
      </c>
      <c r="C57" s="19" t="s">
        <v>62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4"/>
      <c r="B58" s="4"/>
      <c r="C58" s="2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4" t="s">
        <v>28</v>
      </c>
      <c r="B59" s="9" t="s">
        <v>29</v>
      </c>
      <c r="C59" s="2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11">
        <v>4</v>
      </c>
      <c r="B60" s="7" t="s">
        <v>63</v>
      </c>
      <c r="C60" s="29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31.5">
      <c r="A61" s="11">
        <v>5</v>
      </c>
      <c r="B61" s="7" t="s">
        <v>64</v>
      </c>
      <c r="C61" s="22" t="s">
        <v>147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4"/>
      <c r="B62" s="4"/>
      <c r="C62" s="2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4" t="s">
        <v>35</v>
      </c>
      <c r="B63" s="9" t="s">
        <v>36</v>
      </c>
      <c r="C63" s="2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31.5">
      <c r="A64" s="11">
        <v>6</v>
      </c>
      <c r="B64" s="7" t="s">
        <v>65</v>
      </c>
      <c r="C64" s="22" t="s">
        <v>119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31.5">
      <c r="A65" s="11">
        <v>7</v>
      </c>
      <c r="B65" s="8" t="s">
        <v>66</v>
      </c>
      <c r="C65" s="29" t="s">
        <v>148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4"/>
      <c r="B66" s="4"/>
      <c r="C66" s="2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4" t="s">
        <v>44</v>
      </c>
      <c r="B67" s="9" t="s">
        <v>45</v>
      </c>
      <c r="C67" s="2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11">
        <v>8</v>
      </c>
      <c r="B68" s="7" t="s">
        <v>67</v>
      </c>
      <c r="C68" s="19" t="s">
        <v>120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31.5">
      <c r="A69" s="11">
        <v>9</v>
      </c>
      <c r="B69" s="7" t="s">
        <v>68</v>
      </c>
      <c r="C69" s="19" t="s">
        <v>121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47.25">
      <c r="A70" s="11">
        <v>10</v>
      </c>
      <c r="B70" s="14" t="s">
        <v>69</v>
      </c>
      <c r="C70" s="30" t="s">
        <v>149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4"/>
      <c r="B71" s="4"/>
      <c r="C71" s="2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8.75">
      <c r="A72" s="35" t="s">
        <v>70</v>
      </c>
      <c r="B72" s="35"/>
      <c r="C72" s="1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4" t="s">
        <v>16</v>
      </c>
      <c r="B73" s="9" t="s">
        <v>17</v>
      </c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31.5">
      <c r="A74" s="11">
        <v>1</v>
      </c>
      <c r="B74" s="8" t="s">
        <v>71</v>
      </c>
      <c r="C74" s="29" t="s">
        <v>150</v>
      </c>
      <c r="D74" s="2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31.5">
      <c r="A75" s="11">
        <v>2</v>
      </c>
      <c r="B75" s="8" t="s">
        <v>72</v>
      </c>
      <c r="C75" s="29" t="s">
        <v>151</v>
      </c>
      <c r="D75" s="2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4"/>
      <c r="B76" s="4"/>
      <c r="C76" s="27"/>
      <c r="D76" s="2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4" t="s">
        <v>28</v>
      </c>
      <c r="B77" s="13" t="s">
        <v>73</v>
      </c>
      <c r="C77" s="27"/>
      <c r="D77" s="2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11">
        <v>3</v>
      </c>
      <c r="B78" s="8" t="s">
        <v>74</v>
      </c>
      <c r="C78" s="19" t="s">
        <v>122</v>
      </c>
      <c r="D78" s="2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4"/>
      <c r="B79" s="4"/>
      <c r="C79" s="2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4" t="s">
        <v>35</v>
      </c>
      <c r="B80" s="9" t="s">
        <v>36</v>
      </c>
      <c r="C80" s="2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11">
        <v>4</v>
      </c>
      <c r="B81" s="15" t="s">
        <v>75</v>
      </c>
      <c r="C81" s="19" t="s">
        <v>75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31.5">
      <c r="A82" s="11">
        <v>5</v>
      </c>
      <c r="B82" s="8" t="s">
        <v>76</v>
      </c>
      <c r="C82" s="19" t="s">
        <v>123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4">
        <v>6</v>
      </c>
      <c r="B83" s="23" t="s">
        <v>125</v>
      </c>
      <c r="C83" s="19" t="s">
        <v>124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.75">
      <c r="A84" s="35" t="s">
        <v>77</v>
      </c>
      <c r="B84" s="35"/>
      <c r="C84" s="1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4" t="s">
        <v>16</v>
      </c>
      <c r="B85" s="13" t="s">
        <v>17</v>
      </c>
      <c r="C85" s="3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31.5">
      <c r="A86" s="11">
        <v>1</v>
      </c>
      <c r="B86" s="8" t="s">
        <v>78</v>
      </c>
      <c r="C86" s="19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31.5">
      <c r="A87" s="11">
        <v>2</v>
      </c>
      <c r="B87" s="8" t="s">
        <v>79</v>
      </c>
      <c r="C87" s="19" t="s">
        <v>127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31.5">
      <c r="A88" s="11">
        <v>3</v>
      </c>
      <c r="B88" s="8" t="s">
        <v>80</v>
      </c>
      <c r="C88" s="19" t="s">
        <v>128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11">
        <v>4</v>
      </c>
      <c r="B89" s="8" t="s">
        <v>81</v>
      </c>
      <c r="C89" s="19" t="s">
        <v>81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31.5">
      <c r="A90" s="11">
        <v>5</v>
      </c>
      <c r="B90" s="8" t="s">
        <v>82</v>
      </c>
      <c r="C90" s="19" t="s">
        <v>129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31.5">
      <c r="A91" s="11">
        <v>6</v>
      </c>
      <c r="B91" s="8" t="s">
        <v>83</v>
      </c>
      <c r="C91" s="19" t="s">
        <v>130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4"/>
      <c r="B92" s="4"/>
      <c r="C92" s="2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4" t="s">
        <v>28</v>
      </c>
      <c r="B93" s="13" t="s">
        <v>29</v>
      </c>
      <c r="C93" s="2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10">
        <v>7</v>
      </c>
      <c r="B94" s="8" t="s">
        <v>84</v>
      </c>
      <c r="C94" s="19" t="s">
        <v>84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10">
        <v>8</v>
      </c>
      <c r="B95" s="8" t="s">
        <v>85</v>
      </c>
      <c r="C95" s="19" t="s">
        <v>85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31.5">
      <c r="A96" s="10">
        <v>9</v>
      </c>
      <c r="B96" s="8" t="s">
        <v>86</v>
      </c>
      <c r="C96" s="19" t="s">
        <v>86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10">
        <v>10</v>
      </c>
      <c r="B97" s="8" t="s">
        <v>87</v>
      </c>
      <c r="C97" s="19" t="s">
        <v>131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10">
        <v>11</v>
      </c>
      <c r="B98" s="8" t="s">
        <v>88</v>
      </c>
      <c r="C98" s="19" t="s">
        <v>132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4"/>
      <c r="B99" s="4"/>
      <c r="C99" s="2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4" t="s">
        <v>35</v>
      </c>
      <c r="B100" s="13" t="s">
        <v>36</v>
      </c>
      <c r="C100" s="2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31.5">
      <c r="A101" s="10">
        <v>12</v>
      </c>
      <c r="B101" s="8" t="s">
        <v>89</v>
      </c>
      <c r="C101" s="19" t="s">
        <v>89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10">
        <v>13</v>
      </c>
      <c r="B102" s="16" t="s">
        <v>90</v>
      </c>
      <c r="C102" s="19" t="s">
        <v>133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20.25" customHeight="1">
      <c r="A103" s="10">
        <v>14</v>
      </c>
      <c r="B103" s="16" t="s">
        <v>91</v>
      </c>
      <c r="C103" s="19" t="s">
        <v>91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35.25" customHeight="1">
      <c r="A104" s="10">
        <v>15</v>
      </c>
      <c r="B104" s="16" t="s">
        <v>92</v>
      </c>
      <c r="C104" s="19" t="s">
        <v>92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4"/>
      <c r="B105" s="4"/>
      <c r="C105" s="2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7.25" customHeight="1">
      <c r="A106" s="35" t="s">
        <v>93</v>
      </c>
      <c r="B106" s="35"/>
      <c r="C106" s="1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31.5">
      <c r="A107" s="11">
        <v>1</v>
      </c>
      <c r="B107" s="23" t="s">
        <v>134</v>
      </c>
      <c r="C107" s="19" t="s">
        <v>134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11">
        <v>2</v>
      </c>
      <c r="B108" s="23" t="s">
        <v>135</v>
      </c>
      <c r="C108" s="19" t="s">
        <v>135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11">
        <v>3</v>
      </c>
      <c r="B109" s="23" t="s">
        <v>136</v>
      </c>
      <c r="C109" s="19" t="s">
        <v>136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11">
        <v>4</v>
      </c>
      <c r="B110" s="24" t="s">
        <v>94</v>
      </c>
      <c r="C110" s="22" t="s">
        <v>122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11">
        <v>5</v>
      </c>
      <c r="B111" s="24" t="s">
        <v>95</v>
      </c>
      <c r="C111" s="22" t="s">
        <v>95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11">
        <v>6</v>
      </c>
      <c r="B112" s="24" t="s">
        <v>96</v>
      </c>
      <c r="C112" s="22" t="s">
        <v>96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11">
        <v>7</v>
      </c>
      <c r="B113" s="24" t="s">
        <v>97</v>
      </c>
      <c r="C113" s="22" t="s">
        <v>97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11">
        <v>8</v>
      </c>
      <c r="B114" s="23" t="s">
        <v>137</v>
      </c>
      <c r="C114" s="19" t="s">
        <v>137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31.5">
      <c r="A115" s="11">
        <v>9</v>
      </c>
      <c r="B115" s="23" t="s">
        <v>138</v>
      </c>
      <c r="C115" s="19" t="s">
        <v>138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11">
        <v>10</v>
      </c>
      <c r="B116" s="23" t="s">
        <v>98</v>
      </c>
      <c r="C116" s="19" t="s">
        <v>98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B117" s="25"/>
      <c r="C117" s="32"/>
    </row>
    <row r="118" spans="1:15">
      <c r="B118" s="25"/>
      <c r="C118" s="33"/>
    </row>
  </sheetData>
  <mergeCells count="6">
    <mergeCell ref="A2:B2"/>
    <mergeCell ref="A106:B106"/>
    <mergeCell ref="A39:B39"/>
    <mergeCell ref="A53:B53"/>
    <mergeCell ref="A72:B72"/>
    <mergeCell ref="A84:B8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23"/>
  <sheetViews>
    <sheetView topLeftCell="A16" workbookViewId="0">
      <selection activeCell="D20" sqref="D20"/>
    </sheetView>
  </sheetViews>
  <sheetFormatPr defaultRowHeight="15"/>
  <cols>
    <col min="1" max="1" width="11.5703125" customWidth="1"/>
    <col min="2" max="2" width="35.7109375" customWidth="1"/>
    <col min="3" max="3" width="26.5703125" customWidth="1"/>
    <col min="4" max="4" width="19.140625" customWidth="1"/>
    <col min="5" max="5" width="22.140625" customWidth="1"/>
    <col min="6" max="6" width="20.5703125" customWidth="1"/>
    <col min="7" max="7" width="27.85546875" customWidth="1"/>
    <col min="8" max="8" width="9.7109375" customWidth="1"/>
    <col min="9" max="9" width="34" customWidth="1"/>
    <col min="10" max="10" width="13.140625" customWidth="1"/>
  </cols>
  <sheetData>
    <row r="1" spans="1:41" ht="23.25" customHeight="1" thickBot="1">
      <c r="A1" s="36" t="s">
        <v>154</v>
      </c>
      <c r="B1" s="37"/>
      <c r="C1" s="38"/>
      <c r="D1" s="38"/>
      <c r="E1" s="38"/>
      <c r="F1" s="38"/>
      <c r="G1" s="38"/>
      <c r="H1" s="38"/>
      <c r="I1" s="38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41" ht="15.75">
      <c r="A2" s="40" t="s">
        <v>155</v>
      </c>
      <c r="B2" s="41" t="s">
        <v>156</v>
      </c>
      <c r="C2" s="42"/>
      <c r="D2" s="43"/>
      <c r="E2" s="43"/>
      <c r="F2" s="43"/>
      <c r="G2" s="43"/>
      <c r="H2" s="43"/>
      <c r="I2" s="44"/>
    </row>
    <row r="3" spans="1:41" ht="16.5" thickBot="1">
      <c r="A3" s="45"/>
      <c r="B3" s="46"/>
      <c r="C3" s="47" t="s">
        <v>157</v>
      </c>
      <c r="D3" s="48" t="s">
        <v>158</v>
      </c>
      <c r="E3" s="49" t="s">
        <v>159</v>
      </c>
      <c r="F3" s="50" t="s">
        <v>160</v>
      </c>
      <c r="G3" s="50" t="s">
        <v>161</v>
      </c>
      <c r="H3" s="47"/>
      <c r="I3" s="51">
        <v>42948</v>
      </c>
      <c r="J3" s="52"/>
    </row>
    <row r="4" spans="1:41" s="58" customFormat="1" ht="30" customHeight="1">
      <c r="A4" s="53">
        <v>1</v>
      </c>
      <c r="B4" s="54" t="s">
        <v>162</v>
      </c>
      <c r="C4" s="55" t="s">
        <v>163</v>
      </c>
      <c r="D4" s="56">
        <v>1489</v>
      </c>
      <c r="E4" s="11" t="s">
        <v>18</v>
      </c>
      <c r="F4" s="56">
        <v>1489</v>
      </c>
      <c r="G4" s="55" t="s">
        <v>164</v>
      </c>
      <c r="H4" s="55"/>
      <c r="I4" s="56">
        <v>1489</v>
      </c>
      <c r="J4" s="57"/>
    </row>
    <row r="5" spans="1:41" s="58" customFormat="1" ht="72" customHeight="1">
      <c r="A5" s="53">
        <v>2</v>
      </c>
      <c r="B5" s="54" t="s">
        <v>165</v>
      </c>
      <c r="C5" s="59" t="s">
        <v>166</v>
      </c>
      <c r="D5" s="56">
        <v>7</v>
      </c>
      <c r="E5" s="60" t="s">
        <v>167</v>
      </c>
      <c r="F5" s="56">
        <v>9</v>
      </c>
      <c r="G5" s="59" t="s">
        <v>168</v>
      </c>
      <c r="H5" s="61"/>
      <c r="I5" s="62">
        <f>7*100/9</f>
        <v>77.777777777777771</v>
      </c>
      <c r="J5" s="57"/>
    </row>
    <row r="6" spans="1:41" s="58" customFormat="1" ht="67.5" customHeight="1">
      <c r="A6" s="53">
        <v>3</v>
      </c>
      <c r="B6" s="54" t="s">
        <v>169</v>
      </c>
      <c r="C6" s="59" t="s">
        <v>170</v>
      </c>
      <c r="D6" s="56">
        <v>4</v>
      </c>
      <c r="E6" s="60" t="s">
        <v>166</v>
      </c>
      <c r="F6" s="56">
        <v>7</v>
      </c>
      <c r="G6" s="59" t="s">
        <v>171</v>
      </c>
      <c r="H6" s="61"/>
      <c r="I6" s="62">
        <f>4*100/7</f>
        <v>57.142857142857146</v>
      </c>
      <c r="J6" s="57"/>
    </row>
    <row r="7" spans="1:41" s="58" customFormat="1" ht="78" customHeight="1">
      <c r="A7" s="53">
        <v>4</v>
      </c>
      <c r="B7" s="54" t="s">
        <v>172</v>
      </c>
      <c r="C7" s="59" t="s">
        <v>173</v>
      </c>
      <c r="D7" s="56">
        <v>0</v>
      </c>
      <c r="E7" s="60" t="s">
        <v>174</v>
      </c>
      <c r="F7" s="56">
        <v>0</v>
      </c>
      <c r="G7" s="59" t="s">
        <v>175</v>
      </c>
      <c r="H7" s="61"/>
      <c r="I7" s="62">
        <v>0</v>
      </c>
      <c r="J7" s="57"/>
    </row>
    <row r="8" spans="1:41" s="58" customFormat="1" ht="47.25" customHeight="1">
      <c r="A8" s="53">
        <v>5</v>
      </c>
      <c r="B8" s="54" t="s">
        <v>176</v>
      </c>
      <c r="C8" s="59" t="s">
        <v>177</v>
      </c>
      <c r="D8" s="56">
        <v>1</v>
      </c>
      <c r="E8" s="60" t="s">
        <v>178</v>
      </c>
      <c r="F8" s="56">
        <v>30</v>
      </c>
      <c r="G8" s="59" t="s">
        <v>179</v>
      </c>
      <c r="H8" s="61"/>
      <c r="I8" s="62">
        <f>1*100/30</f>
        <v>3.3333333333333335</v>
      </c>
      <c r="J8" s="57"/>
    </row>
    <row r="9" spans="1:41" s="58" customFormat="1" ht="87" customHeight="1">
      <c r="A9" s="53">
        <v>6</v>
      </c>
      <c r="B9" s="54" t="s">
        <v>180</v>
      </c>
      <c r="C9" s="59" t="s">
        <v>181</v>
      </c>
      <c r="D9" s="56">
        <v>1</v>
      </c>
      <c r="E9" s="60" t="s">
        <v>182</v>
      </c>
      <c r="F9" s="56">
        <v>2</v>
      </c>
      <c r="G9" s="59" t="s">
        <v>183</v>
      </c>
      <c r="H9" s="61"/>
      <c r="I9" s="62">
        <f>1*100/2</f>
        <v>50</v>
      </c>
      <c r="J9" s="57"/>
    </row>
    <row r="10" spans="1:41" s="58" customFormat="1" ht="88.5" customHeight="1">
      <c r="A10" s="53">
        <v>7</v>
      </c>
      <c r="B10" s="54" t="s">
        <v>184</v>
      </c>
      <c r="C10" s="59" t="s">
        <v>185</v>
      </c>
      <c r="D10" s="56">
        <v>0</v>
      </c>
      <c r="E10" s="60" t="s">
        <v>186</v>
      </c>
      <c r="F10" s="56">
        <v>1989</v>
      </c>
      <c r="G10" s="59" t="s">
        <v>187</v>
      </c>
      <c r="H10" s="61"/>
      <c r="I10" s="62">
        <f>0*100/1989</f>
        <v>0</v>
      </c>
      <c r="J10" s="57"/>
      <c r="AO10" s="58">
        <v>52</v>
      </c>
    </row>
    <row r="11" spans="1:41" s="58" customFormat="1" ht="30" customHeight="1">
      <c r="A11" s="53">
        <v>8</v>
      </c>
      <c r="B11" s="54" t="s">
        <v>188</v>
      </c>
      <c r="C11" s="61"/>
      <c r="D11" s="56"/>
      <c r="E11" s="11"/>
      <c r="F11" s="56"/>
      <c r="G11" s="61"/>
      <c r="H11" s="61"/>
      <c r="I11" s="62">
        <v>0</v>
      </c>
      <c r="J11" s="57"/>
    </row>
    <row r="12" spans="1:41" s="58" customFormat="1" ht="63" customHeight="1">
      <c r="A12" s="53">
        <v>9</v>
      </c>
      <c r="B12" s="54" t="s">
        <v>189</v>
      </c>
      <c r="C12" s="59" t="s">
        <v>190</v>
      </c>
      <c r="D12" s="56">
        <v>2</v>
      </c>
      <c r="E12" s="60" t="s">
        <v>191</v>
      </c>
      <c r="F12" s="56">
        <v>65</v>
      </c>
      <c r="G12" s="59" t="s">
        <v>192</v>
      </c>
      <c r="H12" s="61"/>
      <c r="I12" s="62">
        <f>2*100/65</f>
        <v>3.0769230769230771</v>
      </c>
      <c r="J12" s="57"/>
    </row>
    <row r="13" spans="1:41" s="58" customFormat="1" ht="90" customHeight="1">
      <c r="A13" s="53">
        <v>10</v>
      </c>
      <c r="B13" s="54" t="s">
        <v>193</v>
      </c>
      <c r="C13" s="59" t="s">
        <v>194</v>
      </c>
      <c r="D13" s="56">
        <v>4</v>
      </c>
      <c r="E13" s="60" t="s">
        <v>195</v>
      </c>
      <c r="F13" s="56">
        <v>7</v>
      </c>
      <c r="G13" s="59" t="s">
        <v>196</v>
      </c>
      <c r="H13" s="61"/>
      <c r="I13" s="62">
        <f>4*100/7</f>
        <v>57.142857142857146</v>
      </c>
      <c r="J13" s="57"/>
      <c r="AL13" s="58">
        <v>96</v>
      </c>
    </row>
    <row r="14" spans="1:41" s="58" customFormat="1" ht="79.5" customHeight="1">
      <c r="A14" s="53">
        <v>11</v>
      </c>
      <c r="B14" s="54" t="s">
        <v>197</v>
      </c>
      <c r="C14" s="59" t="s">
        <v>198</v>
      </c>
      <c r="D14" s="56">
        <v>2</v>
      </c>
      <c r="E14" s="60" t="s">
        <v>199</v>
      </c>
      <c r="F14" s="56">
        <v>6</v>
      </c>
      <c r="G14" s="59" t="s">
        <v>200</v>
      </c>
      <c r="H14" s="61"/>
      <c r="I14" s="62">
        <f>2*100/6</f>
        <v>33.333333333333336</v>
      </c>
      <c r="J14" s="57"/>
    </row>
    <row r="15" spans="1:41" s="58" customFormat="1" ht="91.5" customHeight="1">
      <c r="A15" s="53">
        <v>12</v>
      </c>
      <c r="B15" s="54" t="s">
        <v>201</v>
      </c>
      <c r="C15" s="59" t="s">
        <v>202</v>
      </c>
      <c r="D15" s="56">
        <v>0</v>
      </c>
      <c r="E15" s="60" t="s">
        <v>203</v>
      </c>
      <c r="F15" s="56">
        <v>45</v>
      </c>
      <c r="G15" s="59" t="s">
        <v>204</v>
      </c>
      <c r="H15" s="61"/>
      <c r="I15" s="62">
        <f>0*100/45</f>
        <v>0</v>
      </c>
      <c r="J15" s="57"/>
    </row>
    <row r="16" spans="1:41" s="58" customFormat="1" ht="107.25" customHeight="1">
      <c r="A16" s="53">
        <v>13</v>
      </c>
      <c r="B16" s="54" t="s">
        <v>205</v>
      </c>
      <c r="C16" s="59" t="s">
        <v>206</v>
      </c>
      <c r="D16" s="63">
        <v>1</v>
      </c>
      <c r="E16" s="60" t="s">
        <v>195</v>
      </c>
      <c r="F16" s="63">
        <v>1</v>
      </c>
      <c r="G16" s="59" t="s">
        <v>207</v>
      </c>
      <c r="H16" s="61"/>
      <c r="I16" s="63">
        <v>1</v>
      </c>
      <c r="J16" s="57"/>
    </row>
    <row r="17" spans="1:10" s="58" customFormat="1" ht="30" customHeight="1">
      <c r="A17" s="53">
        <v>14</v>
      </c>
      <c r="B17" s="54" t="s">
        <v>41</v>
      </c>
      <c r="C17" s="59" t="s">
        <v>208</v>
      </c>
      <c r="D17" s="56"/>
      <c r="E17" s="60" t="s">
        <v>209</v>
      </c>
      <c r="F17" s="56"/>
      <c r="G17" s="59" t="s">
        <v>210</v>
      </c>
      <c r="H17" s="61"/>
      <c r="I17" s="56"/>
      <c r="J17" s="57"/>
    </row>
    <row r="18" spans="1:10" s="58" customFormat="1" ht="90.75" customHeight="1">
      <c r="A18" s="53">
        <v>15</v>
      </c>
      <c r="B18" s="54" t="s">
        <v>211</v>
      </c>
      <c r="C18" s="59" t="s">
        <v>212</v>
      </c>
      <c r="D18" s="56">
        <v>3</v>
      </c>
      <c r="E18" s="60" t="s">
        <v>213</v>
      </c>
      <c r="F18" s="56">
        <v>13</v>
      </c>
      <c r="G18" s="59" t="s">
        <v>214</v>
      </c>
      <c r="H18" s="61"/>
      <c r="I18" s="62">
        <f>43*100/13</f>
        <v>330.76923076923077</v>
      </c>
      <c r="J18" s="57"/>
    </row>
    <row r="19" spans="1:10" s="58" customFormat="1" ht="78.75" customHeight="1">
      <c r="A19" s="53">
        <v>16</v>
      </c>
      <c r="B19" s="54" t="s">
        <v>215</v>
      </c>
      <c r="C19" s="59" t="s">
        <v>216</v>
      </c>
      <c r="D19" s="56">
        <v>2</v>
      </c>
      <c r="E19" s="60" t="s">
        <v>217</v>
      </c>
      <c r="F19" s="56">
        <v>1</v>
      </c>
      <c r="G19" s="59" t="s">
        <v>218</v>
      </c>
      <c r="H19" s="61"/>
      <c r="I19" s="62">
        <f>2*100/1</f>
        <v>200</v>
      </c>
      <c r="J19" s="57"/>
    </row>
    <row r="20" spans="1:10" s="58" customFormat="1" ht="65.25" customHeight="1">
      <c r="A20" s="53">
        <v>17</v>
      </c>
      <c r="B20" s="54" t="s">
        <v>219</v>
      </c>
      <c r="C20" s="59" t="s">
        <v>220</v>
      </c>
      <c r="D20" s="56">
        <v>0</v>
      </c>
      <c r="E20" s="60" t="s">
        <v>221</v>
      </c>
      <c r="F20" s="56">
        <v>0</v>
      </c>
      <c r="G20" s="59" t="s">
        <v>222</v>
      </c>
      <c r="H20" s="61"/>
      <c r="I20" s="62">
        <v>0</v>
      </c>
      <c r="J20" s="57"/>
    </row>
    <row r="21" spans="1:10" s="58" customFormat="1" ht="34.5" customHeight="1">
      <c r="A21" s="53">
        <v>18</v>
      </c>
      <c r="B21" s="54" t="s">
        <v>223</v>
      </c>
      <c r="C21" s="64" t="s">
        <v>224</v>
      </c>
      <c r="D21" s="56"/>
      <c r="E21" s="64" t="s">
        <v>224</v>
      </c>
      <c r="F21" s="56"/>
      <c r="G21" s="61"/>
      <c r="H21" s="61"/>
      <c r="I21" s="62" t="s">
        <v>225</v>
      </c>
      <c r="J21" s="57"/>
    </row>
    <row r="22" spans="1:10" s="58" customFormat="1" ht="30" customHeight="1">
      <c r="A22" s="53">
        <v>19</v>
      </c>
      <c r="B22" s="54" t="s">
        <v>226</v>
      </c>
      <c r="C22" s="64" t="s">
        <v>224</v>
      </c>
      <c r="D22" s="56"/>
      <c r="E22" s="64" t="s">
        <v>224</v>
      </c>
      <c r="F22" s="56"/>
      <c r="G22" s="61"/>
      <c r="H22" s="61"/>
      <c r="I22" s="62" t="s">
        <v>225</v>
      </c>
      <c r="J22" s="57"/>
    </row>
    <row r="23" spans="1:10" s="58" customFormat="1" ht="100.5" customHeight="1">
      <c r="A23" s="53">
        <v>20</v>
      </c>
      <c r="B23" s="54" t="s">
        <v>227</v>
      </c>
      <c r="C23" s="59" t="s">
        <v>228</v>
      </c>
      <c r="D23" s="56"/>
      <c r="E23" s="60" t="s">
        <v>229</v>
      </c>
      <c r="F23" s="56"/>
      <c r="G23" s="59" t="s">
        <v>230</v>
      </c>
      <c r="H23" s="61"/>
      <c r="I23" s="62"/>
      <c r="J23" s="57"/>
    </row>
  </sheetData>
  <mergeCells count="4">
    <mergeCell ref="A1:I1"/>
    <mergeCell ref="A2:A3"/>
    <mergeCell ref="B2:B3"/>
    <mergeCell ref="C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Outcome</vt:lpstr>
      <vt:lpstr>KPI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2018-04-27T10:47:27Z</dcterms:modified>
</cp:coreProperties>
</file>